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4440" windowHeight="3660"/>
  </bookViews>
  <sheets>
    <sheet name="Establish the trend line" sheetId="12" r:id="rId1"/>
    <sheet name="Retail Sales" sheetId="11" r:id="rId2"/>
  </sheets>
  <calcPr calcId="145621"/>
</workbook>
</file>

<file path=xl/calcChain.xml><?xml version="1.0" encoding="utf-8"?>
<calcChain xmlns="http://schemas.openxmlformats.org/spreadsheetml/2006/main">
  <c r="F2" i="11" l="1"/>
  <c r="E2" i="11"/>
  <c r="H2" i="11" s="1"/>
  <c r="G6" i="11"/>
  <c r="H6" i="11"/>
  <c r="C6" i="11"/>
  <c r="C7" i="11"/>
  <c r="G7" i="11" s="1"/>
  <c r="C8" i="11"/>
  <c r="H8" i="11" s="1"/>
  <c r="D2" i="12"/>
  <c r="E7" i="12"/>
  <c r="E8" i="12" s="1"/>
  <c r="E9" i="12" s="1"/>
  <c r="E10" i="12" s="1"/>
  <c r="E11" i="12" s="1"/>
  <c r="E12" i="12" s="1"/>
  <c r="E13" i="12" s="1"/>
  <c r="E14" i="12" s="1"/>
  <c r="C14" i="11" s="1"/>
  <c r="E5" i="12"/>
  <c r="E4" i="12" s="1"/>
  <c r="E3" i="12" s="1"/>
  <c r="E2" i="12" s="1"/>
  <c r="C2" i="11" s="1"/>
  <c r="E6" i="12"/>
  <c r="C15" i="12"/>
  <c r="C6" i="12"/>
  <c r="D7" i="11"/>
  <c r="D8" i="11"/>
  <c r="D9" i="11"/>
  <c r="D10" i="11"/>
  <c r="D11" i="11"/>
  <c r="D12" i="11"/>
  <c r="D13" i="11"/>
  <c r="D14" i="11"/>
  <c r="D15" i="11"/>
  <c r="D16" i="11"/>
  <c r="D17" i="11"/>
  <c r="D18" i="11"/>
  <c r="D19" i="11"/>
  <c r="D20" i="11"/>
  <c r="D21" i="11"/>
  <c r="D22" i="11"/>
  <c r="D23" i="11"/>
  <c r="D24" i="11"/>
  <c r="D25" i="11"/>
  <c r="D26" i="11"/>
  <c r="G2" i="11" l="1"/>
  <c r="H14" i="11"/>
  <c r="G14" i="11"/>
  <c r="C13" i="11"/>
  <c r="E15" i="12"/>
  <c r="C4" i="11"/>
  <c r="G8" i="11"/>
  <c r="C11" i="11"/>
  <c r="C3" i="11"/>
  <c r="H7" i="11"/>
  <c r="C10" i="11"/>
  <c r="C9" i="11"/>
  <c r="C5" i="11"/>
  <c r="C12" i="11"/>
  <c r="D5" i="11"/>
  <c r="D6" i="11"/>
  <c r="C15" i="11" l="1"/>
  <c r="E16" i="12"/>
  <c r="G11" i="11"/>
  <c r="H11" i="11"/>
  <c r="G4" i="11"/>
  <c r="H4" i="11"/>
  <c r="H9" i="11"/>
  <c r="G9" i="11"/>
  <c r="G10" i="11"/>
  <c r="H10" i="11"/>
  <c r="H12" i="11"/>
  <c r="G12" i="11"/>
  <c r="H5" i="11"/>
  <c r="G5" i="11"/>
  <c r="G13" i="11"/>
  <c r="H13" i="11"/>
  <c r="D4" i="11"/>
  <c r="E17" i="12" l="1"/>
  <c r="C16" i="11"/>
  <c r="G15" i="11"/>
  <c r="H15" i="11"/>
  <c r="D3" i="11"/>
  <c r="E3" i="11" s="1"/>
  <c r="E4" i="11" s="1"/>
  <c r="E5" i="11" s="1"/>
  <c r="E6" i="11" s="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G16" i="11" l="1"/>
  <c r="H16" i="11"/>
  <c r="E18" i="12"/>
  <c r="C17" i="11"/>
  <c r="H3" i="11"/>
  <c r="G3" i="11"/>
  <c r="F3" i="11"/>
  <c r="F4" i="11" s="1"/>
  <c r="F5" i="11" s="1"/>
  <c r="F6" i="11" s="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H17" i="11" l="1"/>
  <c r="G17" i="11"/>
  <c r="E19" i="12"/>
  <c r="C18" i="11"/>
  <c r="G18" i="11" l="1"/>
  <c r="H18" i="11"/>
  <c r="E20" i="12"/>
  <c r="C19" i="11"/>
  <c r="G19" i="11" l="1"/>
  <c r="H19" i="11"/>
  <c r="E21" i="12"/>
  <c r="C20" i="11"/>
  <c r="H20" i="11" l="1"/>
  <c r="G20" i="11"/>
  <c r="E22" i="12"/>
  <c r="C21" i="11"/>
  <c r="H21" i="11" l="1"/>
  <c r="G21" i="11"/>
  <c r="E23" i="12"/>
  <c r="C22" i="11"/>
  <c r="H22" i="11" l="1"/>
  <c r="G22" i="11"/>
  <c r="E24" i="12"/>
  <c r="C23" i="11"/>
  <c r="G23" i="11" l="1"/>
  <c r="H23" i="11"/>
  <c r="E25" i="12"/>
  <c r="C24" i="11"/>
  <c r="H24" i="11" l="1"/>
  <c r="G24" i="11"/>
  <c r="E26" i="12"/>
  <c r="C26" i="11" s="1"/>
  <c r="C25" i="11"/>
  <c r="G25" i="11" l="1"/>
  <c r="H25" i="11"/>
  <c r="G26" i="11"/>
  <c r="H26" i="11"/>
</calcChain>
</file>

<file path=xl/comments1.xml><?xml version="1.0" encoding="utf-8"?>
<comments xmlns="http://schemas.openxmlformats.org/spreadsheetml/2006/main">
  <authors>
    <author>Stacey</author>
  </authors>
  <commentList>
    <comment ref="C1" authorId="0">
      <text>
        <r>
          <rPr>
            <b/>
            <sz val="9"/>
            <color indexed="81"/>
            <rFont val="Tahoma"/>
            <family val="2"/>
          </rPr>
          <t>Stacey:</t>
        </r>
        <r>
          <rPr>
            <sz val="9"/>
            <color indexed="81"/>
            <rFont val="Tahoma"/>
            <family val="2"/>
          </rPr>
          <t xml:space="preserve">
I choose an odd number of points simply so that the mid-point of those points will land on an actual point and not between them. This is for convenience in automating the calculations as much as possible. The actual number is not of critical concern - but a good sample of 5 or more values should suffice. You are only estimating.</t>
        </r>
      </text>
    </comment>
    <comment ref="D1" authorId="0">
      <text>
        <r>
          <rPr>
            <b/>
            <sz val="9"/>
            <color indexed="81"/>
            <rFont val="Tahoma"/>
            <family val="2"/>
          </rPr>
          <t>Stacey:</t>
        </r>
        <r>
          <rPr>
            <sz val="9"/>
            <color indexed="81"/>
            <rFont val="Tahoma"/>
            <family val="2"/>
          </rPr>
          <t xml:space="preserve">
This is calculated by taking the difference between the two averages from column C, and dividing by the total number of points between the calculations, which in this case is 9 points.</t>
        </r>
      </text>
    </comment>
  </commentList>
</comments>
</file>

<file path=xl/sharedStrings.xml><?xml version="1.0" encoding="utf-8"?>
<sst xmlns="http://schemas.openxmlformats.org/spreadsheetml/2006/main" count="19" uniqueCount="17">
  <si>
    <t>month</t>
  </si>
  <si>
    <t>target lower limit</t>
  </si>
  <si>
    <t>target upper limit</t>
  </si>
  <si>
    <t>NOTE: you can set targets for the mean line, and/or the control limits</t>
  </si>
  <si>
    <t>NOTE: the formulae for mean line &amp; control limits are in this row and the following row</t>
  </si>
  <si>
    <t>NOTE: the remaining rows contain links to values in the first row</t>
  </si>
  <si>
    <t>Central Line</t>
  </si>
  <si>
    <t>Moving Ranges</t>
  </si>
  <si>
    <t>Average Moving Range</t>
  </si>
  <si>
    <t>Upper Range Limit</t>
  </si>
  <si>
    <t>lower Natural Process Limit</t>
  </si>
  <si>
    <t>upper Natural Process Limit</t>
  </si>
  <si>
    <t>Target Central Line</t>
  </si>
  <si>
    <t>Retail Sales</t>
  </si>
  <si>
    <t>Increment per time period</t>
  </si>
  <si>
    <t>Trend Central Line</t>
  </si>
  <si>
    <t>Average of first 9 points, and second 9 points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</si>
</sst>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0"/>
      <name val="Arial Narrow"/>
      <family val="2"/>
    </font>
    <font>
      <b/>
      <sz val="10"/>
      <name val="Arial Narrow"/>
      <family val="2"/>
    </font>
    <font>
      <i/>
      <sz val="10"/>
      <name val="Arial Narrow"/>
      <family val="2"/>
    </font>
    <font>
      <sz val="10"/>
      <name val="Arial Narrow"/>
      <family val="2"/>
    </font>
    <font>
      <b/>
      <sz val="10"/>
      <color indexed="10"/>
      <name val="Arial Narrow"/>
      <family val="2"/>
    </font>
    <font>
      <i/>
      <sz val="10"/>
      <color indexed="10"/>
      <name val="Arial Narrow"/>
      <family val="2"/>
    </font>
    <font>
      <b/>
      <sz val="10"/>
      <color theme="3" tint="0.39997558519241921"/>
      <name val="Arial Narrow"/>
      <family val="2"/>
    </font>
    <font>
      <sz val="10"/>
      <color theme="3" tint="0.39997558519241921"/>
      <name val="Arial Narrow"/>
      <family val="2"/>
    </font>
    <font>
      <b/>
      <sz val="10"/>
      <color theme="0" tint="-0.499984740745262"/>
      <name val="Arial Narrow"/>
      <family val="2"/>
    </font>
    <font>
      <sz val="10"/>
      <color theme="0" tint="-0.499984740745262"/>
      <name val="Arial Narrow"/>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tint="-0.34998626667073579"/>
        <bgColor indexed="64"/>
      </patternFill>
    </fill>
    <fill>
      <patternFill patternType="solid">
        <fgColor rgb="FFE6EDF6"/>
        <bgColor indexed="64"/>
      </patternFill>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36">
    <xf numFmtId="0" fontId="0" fillId="0" borderId="0" xfId="0"/>
    <xf numFmtId="0" fontId="2" fillId="0" borderId="0" xfId="1" applyFont="1" applyAlignment="1">
      <alignment horizontal="center" wrapText="1"/>
    </xf>
    <xf numFmtId="0" fontId="2" fillId="0" borderId="0" xfId="1" applyFont="1" applyAlignment="1">
      <alignment wrapText="1"/>
    </xf>
    <xf numFmtId="0" fontId="3" fillId="0" borderId="0" xfId="1" applyFont="1" applyAlignment="1">
      <alignment wrapText="1"/>
    </xf>
    <xf numFmtId="164" fontId="4" fillId="0" borderId="0" xfId="1" applyNumberFormat="1" applyFont="1" applyAlignment="1">
      <alignment horizontal="center"/>
    </xf>
    <xf numFmtId="164" fontId="2" fillId="2" borderId="0" xfId="1" applyNumberFormat="1" applyFont="1" applyFill="1" applyAlignment="1">
      <alignment horizontal="center"/>
    </xf>
    <xf numFmtId="164" fontId="5" fillId="0" borderId="0" xfId="1" applyNumberFormat="1" applyFont="1" applyAlignment="1">
      <alignment horizontal="center"/>
    </xf>
    <xf numFmtId="0" fontId="4" fillId="0" borderId="0" xfId="1" applyFont="1"/>
    <xf numFmtId="0" fontId="1" fillId="0" borderId="0" xfId="1"/>
    <xf numFmtId="0" fontId="6" fillId="0" borderId="0" xfId="1" applyFont="1"/>
    <xf numFmtId="1" fontId="4" fillId="0" borderId="0" xfId="1" applyNumberFormat="1" applyFont="1"/>
    <xf numFmtId="0" fontId="3" fillId="0" borderId="0" xfId="1" applyFont="1"/>
    <xf numFmtId="0" fontId="4" fillId="0" borderId="0" xfId="1" applyFont="1" applyAlignment="1">
      <alignment horizontal="center"/>
    </xf>
    <xf numFmtId="0" fontId="2" fillId="3" borderId="0" xfId="1" applyFont="1" applyFill="1" applyAlignment="1">
      <alignment horizontal="center" wrapText="1"/>
    </xf>
    <xf numFmtId="164" fontId="2" fillId="3" borderId="0" xfId="1" applyNumberFormat="1" applyFont="1" applyFill="1" applyAlignment="1">
      <alignment horizontal="center"/>
    </xf>
    <xf numFmtId="0" fontId="4" fillId="3" borderId="0" xfId="1" applyFont="1" applyFill="1" applyAlignment="1">
      <alignment horizontal="center"/>
    </xf>
    <xf numFmtId="0" fontId="7" fillId="0" borderId="0" xfId="1" applyFont="1" applyAlignment="1">
      <alignment horizontal="center" wrapText="1"/>
    </xf>
    <xf numFmtId="164" fontId="8" fillId="0" borderId="0" xfId="1" applyNumberFormat="1" applyFont="1" applyAlignment="1">
      <alignment horizontal="center"/>
    </xf>
    <xf numFmtId="0" fontId="8" fillId="0" borderId="0" xfId="1" applyFont="1" applyAlignment="1">
      <alignment horizontal="center"/>
    </xf>
    <xf numFmtId="0" fontId="7" fillId="0" borderId="0" xfId="1" applyFont="1" applyAlignment="1">
      <alignment wrapText="1"/>
    </xf>
    <xf numFmtId="0" fontId="8" fillId="0" borderId="0" xfId="1" applyFont="1"/>
    <xf numFmtId="164" fontId="7" fillId="0" borderId="0" xfId="1" applyNumberFormat="1" applyFont="1" applyAlignment="1">
      <alignment horizontal="center"/>
    </xf>
    <xf numFmtId="0" fontId="9" fillId="0" borderId="0" xfId="1" applyFont="1" applyAlignment="1">
      <alignment horizontal="center" wrapText="1"/>
    </xf>
    <xf numFmtId="0" fontId="10" fillId="0" borderId="0" xfId="1" applyFont="1" applyAlignment="1">
      <alignment horizontal="center"/>
    </xf>
    <xf numFmtId="17" fontId="1" fillId="0" borderId="0" xfId="0" applyNumberFormat="1" applyFont="1" applyFill="1" applyBorder="1" applyAlignment="1"/>
    <xf numFmtId="0" fontId="1" fillId="0" borderId="0" xfId="1" applyFont="1" applyAlignment="1">
      <alignment horizontal="center"/>
    </xf>
    <xf numFmtId="0" fontId="10" fillId="0" borderId="0" xfId="0" applyFont="1" applyBorder="1"/>
    <xf numFmtId="17" fontId="1" fillId="0" borderId="0" xfId="0" applyNumberFormat="1" applyFont="1" applyAlignment="1">
      <alignment horizontal="center"/>
    </xf>
    <xf numFmtId="1" fontId="10" fillId="0" borderId="0" xfId="0" applyNumberFormat="1" applyFont="1" applyAlignment="1">
      <alignment horizontal="center"/>
    </xf>
    <xf numFmtId="1" fontId="1" fillId="0" borderId="0" xfId="0" applyNumberFormat="1" applyFont="1" applyAlignment="1">
      <alignment horizontal="center"/>
    </xf>
    <xf numFmtId="0" fontId="1" fillId="0" borderId="0" xfId="0" applyFont="1"/>
    <xf numFmtId="0" fontId="1" fillId="0" borderId="0" xfId="0" applyFont="1" applyAlignment="1">
      <alignment horizontal="center"/>
    </xf>
    <xf numFmtId="1" fontId="1" fillId="4" borderId="0" xfId="0" applyNumberFormat="1" applyFont="1" applyFill="1" applyAlignment="1">
      <alignment horizontal="center"/>
    </xf>
    <xf numFmtId="164" fontId="2" fillId="0" borderId="0" xfId="1" applyNumberFormat="1" applyFont="1" applyFill="1" applyAlignment="1">
      <alignment horizontal="center" wrapText="1"/>
    </xf>
    <xf numFmtId="164" fontId="1" fillId="0" borderId="0" xfId="0" applyNumberFormat="1" applyFont="1" applyAlignment="1">
      <alignment horizontal="center"/>
    </xf>
    <xf numFmtId="164" fontId="8" fillId="5" borderId="0" xfId="1" applyNumberFormat="1" applyFont="1" applyFill="1" applyAlignment="1">
      <alignment horizontal="center"/>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CCFF"/>
      <rgbColor rgb="00FFFFCC"/>
      <rgbColor rgb="0099CCFF"/>
      <rgbColor rgb="00CC99FF"/>
      <rgbColor rgb="00FFCC99"/>
      <rgbColor rgb="000066CC"/>
      <rgbColor rgb="0086E6CB"/>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chemeClr val="tx1">
                    <a:lumMod val="75000"/>
                    <a:lumOff val="25000"/>
                  </a:schemeClr>
                </a:solidFill>
                <a:latin typeface="Arial Narrow"/>
                <a:ea typeface="Arial Narrow"/>
                <a:cs typeface="Arial Narrow"/>
              </a:defRPr>
            </a:pPr>
            <a:r>
              <a:rPr lang="en-AU">
                <a:solidFill>
                  <a:schemeClr val="tx1">
                    <a:lumMod val="75000"/>
                    <a:lumOff val="25000"/>
                  </a:schemeClr>
                </a:solidFill>
              </a:rPr>
              <a:t>Moving Ranges</a:t>
            </a:r>
          </a:p>
        </c:rich>
      </c:tx>
      <c:layout>
        <c:manualLayout>
          <c:xMode val="edge"/>
          <c:yMode val="edge"/>
          <c:x val="4.6458863022073068E-4"/>
          <c:y val="3.625915975440469E-4"/>
        </c:manualLayout>
      </c:layout>
      <c:overlay val="0"/>
      <c:spPr>
        <a:noFill/>
        <a:ln w="25400">
          <a:noFill/>
        </a:ln>
      </c:spPr>
    </c:title>
    <c:autoTitleDeleted val="0"/>
    <c:plotArea>
      <c:layout>
        <c:manualLayout>
          <c:layoutTarget val="inner"/>
          <c:xMode val="edge"/>
          <c:yMode val="edge"/>
          <c:x val="7.3819019589343879E-2"/>
          <c:y val="0.16790036662083907"/>
          <c:w val="0.90945032134071602"/>
          <c:h val="0.66858517685289343"/>
        </c:manualLayout>
      </c:layout>
      <c:lineChart>
        <c:grouping val="standard"/>
        <c:varyColors val="0"/>
        <c:ser>
          <c:idx val="0"/>
          <c:order val="0"/>
          <c:tx>
            <c:strRef>
              <c:f>'Retail Sales'!$D$1</c:f>
              <c:strCache>
                <c:ptCount val="1"/>
                <c:pt idx="0">
                  <c:v>Moving Ranges</c:v>
                </c:pt>
              </c:strCache>
            </c:strRef>
          </c:tx>
          <c:spPr>
            <a:ln w="12700">
              <a:solidFill>
                <a:schemeClr val="bg1">
                  <a:lumMod val="50000"/>
                </a:schemeClr>
              </a:solidFill>
            </a:ln>
          </c:spPr>
          <c:marker>
            <c:symbol val="diamond"/>
            <c:size val="5"/>
            <c:spPr>
              <a:solidFill>
                <a:schemeClr val="bg1">
                  <a:lumMod val="65000"/>
                </a:schemeClr>
              </a:solidFill>
              <a:ln>
                <a:solidFill>
                  <a:schemeClr val="bg1">
                    <a:lumMod val="65000"/>
                  </a:schemeClr>
                </a:solidFill>
              </a:ln>
            </c:spPr>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Sales'!$D$2:$D$21</c:f>
              <c:numCache>
                <c:formatCode>0.0</c:formatCode>
                <c:ptCount val="20"/>
                <c:pt idx="1">
                  <c:v>19</c:v>
                </c:pt>
                <c:pt idx="2">
                  <c:v>33</c:v>
                </c:pt>
                <c:pt idx="3">
                  <c:v>35</c:v>
                </c:pt>
                <c:pt idx="4">
                  <c:v>16</c:v>
                </c:pt>
                <c:pt idx="5">
                  <c:v>50</c:v>
                </c:pt>
                <c:pt idx="6">
                  <c:v>16</c:v>
                </c:pt>
                <c:pt idx="7">
                  <c:v>37</c:v>
                </c:pt>
                <c:pt idx="8">
                  <c:v>14</c:v>
                </c:pt>
                <c:pt idx="9">
                  <c:v>55</c:v>
                </c:pt>
                <c:pt idx="10">
                  <c:v>6</c:v>
                </c:pt>
                <c:pt idx="11">
                  <c:v>44</c:v>
                </c:pt>
                <c:pt idx="12">
                  <c:v>51</c:v>
                </c:pt>
                <c:pt idx="13">
                  <c:v>32</c:v>
                </c:pt>
                <c:pt idx="14">
                  <c:v>22</c:v>
                </c:pt>
                <c:pt idx="15">
                  <c:v>101</c:v>
                </c:pt>
                <c:pt idx="16">
                  <c:v>53</c:v>
                </c:pt>
                <c:pt idx="17">
                  <c:v>28</c:v>
                </c:pt>
                <c:pt idx="18">
                  <c:v>86</c:v>
                </c:pt>
                <c:pt idx="19">
                  <c:v>26</c:v>
                </c:pt>
              </c:numCache>
            </c:numRef>
          </c:val>
          <c:smooth val="0"/>
        </c:ser>
        <c:ser>
          <c:idx val="1"/>
          <c:order val="1"/>
          <c:tx>
            <c:strRef>
              <c:f>'Retail Sales'!$E$1</c:f>
              <c:strCache>
                <c:ptCount val="1"/>
                <c:pt idx="0">
                  <c:v>Average Moving Range</c:v>
                </c:pt>
              </c:strCache>
            </c:strRef>
          </c:tx>
          <c:spPr>
            <a:ln w="12700">
              <a:solidFill>
                <a:srgbClr val="C0C0C0"/>
              </a:solidFill>
              <a:prstDash val="solid"/>
            </a:ln>
          </c:spPr>
          <c:marker>
            <c:symbol val="none"/>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Sales'!$E$2:$E$21</c:f>
              <c:numCache>
                <c:formatCode>0.0</c:formatCode>
                <c:ptCount val="20"/>
                <c:pt idx="0">
                  <c:v>30.6</c:v>
                </c:pt>
                <c:pt idx="1">
                  <c:v>30.6</c:v>
                </c:pt>
                <c:pt idx="2">
                  <c:v>30.6</c:v>
                </c:pt>
                <c:pt idx="3">
                  <c:v>30.6</c:v>
                </c:pt>
                <c:pt idx="4">
                  <c:v>30.6</c:v>
                </c:pt>
                <c:pt idx="5">
                  <c:v>30.6</c:v>
                </c:pt>
                <c:pt idx="6">
                  <c:v>30.6</c:v>
                </c:pt>
                <c:pt idx="7">
                  <c:v>30.6</c:v>
                </c:pt>
                <c:pt idx="8">
                  <c:v>30.6</c:v>
                </c:pt>
                <c:pt idx="9">
                  <c:v>30.6</c:v>
                </c:pt>
                <c:pt idx="10">
                  <c:v>30.6</c:v>
                </c:pt>
                <c:pt idx="11">
                  <c:v>30.6</c:v>
                </c:pt>
                <c:pt idx="12">
                  <c:v>30.6</c:v>
                </c:pt>
                <c:pt idx="13">
                  <c:v>30.6</c:v>
                </c:pt>
                <c:pt idx="14">
                  <c:v>30.6</c:v>
                </c:pt>
                <c:pt idx="15">
                  <c:v>30.6</c:v>
                </c:pt>
                <c:pt idx="16">
                  <c:v>30.6</c:v>
                </c:pt>
                <c:pt idx="17">
                  <c:v>30.6</c:v>
                </c:pt>
                <c:pt idx="18">
                  <c:v>30.6</c:v>
                </c:pt>
                <c:pt idx="19">
                  <c:v>30.6</c:v>
                </c:pt>
              </c:numCache>
            </c:numRef>
          </c:val>
          <c:smooth val="0"/>
        </c:ser>
        <c:ser>
          <c:idx val="3"/>
          <c:order val="2"/>
          <c:tx>
            <c:strRef>
              <c:f>'Retail Sales'!$F$1</c:f>
              <c:strCache>
                <c:ptCount val="1"/>
                <c:pt idx="0">
                  <c:v>Upper Range Limit</c:v>
                </c:pt>
              </c:strCache>
            </c:strRef>
          </c:tx>
          <c:spPr>
            <a:ln w="15875">
              <a:solidFill>
                <a:schemeClr val="tx2">
                  <a:lumMod val="60000"/>
                  <a:lumOff val="40000"/>
                </a:schemeClr>
              </a:solidFill>
              <a:prstDash val="dash"/>
            </a:ln>
          </c:spPr>
          <c:marker>
            <c:symbol val="none"/>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Sales'!$F$2:$F$21</c:f>
              <c:numCache>
                <c:formatCode>0.0</c:formatCode>
                <c:ptCount val="20"/>
                <c:pt idx="0">
                  <c:v>100.06200000000001</c:v>
                </c:pt>
                <c:pt idx="1">
                  <c:v>100.06200000000001</c:v>
                </c:pt>
                <c:pt idx="2">
                  <c:v>100.06200000000001</c:v>
                </c:pt>
                <c:pt idx="3">
                  <c:v>100.06200000000001</c:v>
                </c:pt>
                <c:pt idx="4">
                  <c:v>100.06200000000001</c:v>
                </c:pt>
                <c:pt idx="5">
                  <c:v>100.06200000000001</c:v>
                </c:pt>
                <c:pt idx="6">
                  <c:v>100.06200000000001</c:v>
                </c:pt>
                <c:pt idx="7">
                  <c:v>100.06200000000001</c:v>
                </c:pt>
                <c:pt idx="8">
                  <c:v>100.06200000000001</c:v>
                </c:pt>
                <c:pt idx="9">
                  <c:v>100.06200000000001</c:v>
                </c:pt>
                <c:pt idx="10">
                  <c:v>100.06200000000001</c:v>
                </c:pt>
                <c:pt idx="11">
                  <c:v>100.06200000000001</c:v>
                </c:pt>
                <c:pt idx="12">
                  <c:v>100.06200000000001</c:v>
                </c:pt>
                <c:pt idx="13">
                  <c:v>100.06200000000001</c:v>
                </c:pt>
                <c:pt idx="14">
                  <c:v>100.06200000000001</c:v>
                </c:pt>
                <c:pt idx="15">
                  <c:v>100.06200000000001</c:v>
                </c:pt>
                <c:pt idx="16">
                  <c:v>100.06200000000001</c:v>
                </c:pt>
                <c:pt idx="17">
                  <c:v>100.06200000000001</c:v>
                </c:pt>
                <c:pt idx="18">
                  <c:v>100.06200000000001</c:v>
                </c:pt>
                <c:pt idx="19">
                  <c:v>100.06200000000001</c:v>
                </c:pt>
              </c:numCache>
            </c:numRef>
          </c:val>
          <c:smooth val="0"/>
        </c:ser>
        <c:ser>
          <c:idx val="5"/>
          <c:order val="3"/>
          <c:tx>
            <c:strRef>
              <c:f>'Retail Sales'!$J$1</c:f>
              <c:strCache>
                <c:ptCount val="1"/>
                <c:pt idx="0">
                  <c:v>Target Central Line</c:v>
                </c:pt>
              </c:strCache>
            </c:strRef>
          </c:tx>
          <c:spPr>
            <a:ln w="28575">
              <a:noFill/>
            </a:ln>
          </c:spPr>
          <c:marker>
            <c:symbol val="circle"/>
            <c:size val="6"/>
            <c:spPr>
              <a:solidFill>
                <a:schemeClr val="tx2">
                  <a:lumMod val="60000"/>
                  <a:lumOff val="40000"/>
                </a:schemeClr>
              </a:solidFill>
              <a:ln>
                <a:solidFill>
                  <a:schemeClr val="tx2">
                    <a:lumMod val="60000"/>
                    <a:lumOff val="40000"/>
                  </a:schemeClr>
                </a:solidFill>
                <a:prstDash val="solid"/>
              </a:ln>
            </c:spPr>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Sales'!$J$2:$J$24</c:f>
              <c:numCache>
                <c:formatCode>0.0</c:formatCode>
                <c:ptCount val="23"/>
              </c:numCache>
            </c:numRef>
          </c:val>
          <c:smooth val="0"/>
        </c:ser>
        <c:ser>
          <c:idx val="4"/>
          <c:order val="4"/>
          <c:tx>
            <c:strRef>
              <c:f>'Retail Sales'!$I$1</c:f>
              <c:strCache>
                <c:ptCount val="1"/>
                <c:pt idx="0">
                  <c:v>target lower limit</c:v>
                </c:pt>
              </c:strCache>
            </c:strRef>
          </c:tx>
          <c:spPr>
            <a:ln w="28575">
              <a:noFill/>
            </a:ln>
          </c:spPr>
          <c:marker>
            <c:symbol val="circle"/>
            <c:size val="5"/>
            <c:spPr>
              <a:noFill/>
              <a:ln>
                <a:solidFill>
                  <a:srgbClr val="008000"/>
                </a:solidFill>
                <a:prstDash val="solid"/>
              </a:ln>
            </c:spPr>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Sales'!$I$2:$I$21</c:f>
              <c:numCache>
                <c:formatCode>0.0</c:formatCode>
                <c:ptCount val="20"/>
              </c:numCache>
            </c:numRef>
          </c:val>
          <c:smooth val="0"/>
        </c:ser>
        <c:ser>
          <c:idx val="6"/>
          <c:order val="5"/>
          <c:tx>
            <c:strRef>
              <c:f>'Retail Sales'!$K$1</c:f>
              <c:strCache>
                <c:ptCount val="1"/>
                <c:pt idx="0">
                  <c:v>target upper limit</c:v>
                </c:pt>
              </c:strCache>
            </c:strRef>
          </c:tx>
          <c:spPr>
            <a:ln w="28575">
              <a:noFill/>
            </a:ln>
          </c:spPr>
          <c:marker>
            <c:symbol val="dash"/>
            <c:size val="5"/>
            <c:spPr>
              <a:noFill/>
              <a:ln>
                <a:solidFill>
                  <a:srgbClr val="008000"/>
                </a:solidFill>
                <a:prstDash val="solid"/>
              </a:ln>
            </c:spPr>
          </c:marker>
          <c:cat>
            <c:numRef>
              <c:f>'Retail Sales'!$A$2:$A$25</c:f>
              <c:numCache>
                <c:formatCode>mmm\-yy</c:formatCode>
                <c:ptCount val="24"/>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numCache>
            </c:numRef>
          </c:cat>
          <c:val>
            <c:numRef>
              <c:f>'Retail Sales'!$K$2:$K$21</c:f>
              <c:numCache>
                <c:formatCode>0.0</c:formatCode>
                <c:ptCount val="20"/>
              </c:numCache>
            </c:numRef>
          </c:val>
          <c:smooth val="0"/>
        </c:ser>
        <c:dLbls>
          <c:showLegendKey val="0"/>
          <c:showVal val="0"/>
          <c:showCatName val="0"/>
          <c:showSerName val="0"/>
          <c:showPercent val="0"/>
          <c:showBubbleSize val="0"/>
        </c:dLbls>
        <c:marker val="1"/>
        <c:smooth val="0"/>
        <c:axId val="143178368"/>
        <c:axId val="144519936"/>
      </c:lineChart>
      <c:catAx>
        <c:axId val="143178368"/>
        <c:scaling>
          <c:orientation val="minMax"/>
        </c:scaling>
        <c:delete val="0"/>
        <c:axPos val="b"/>
        <c:numFmt formatCode="mmm\-yy" sourceLinked="1"/>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chemeClr val="bg1">
                    <a:lumMod val="65000"/>
                  </a:schemeClr>
                </a:solidFill>
                <a:latin typeface="Arial Narrow"/>
                <a:ea typeface="Arial Narrow"/>
                <a:cs typeface="Arial Narrow"/>
              </a:defRPr>
            </a:pPr>
            <a:endParaRPr lang="en-US"/>
          </a:p>
        </c:txPr>
        <c:crossAx val="144519936"/>
        <c:crosses val="autoZero"/>
        <c:auto val="0"/>
        <c:lblAlgn val="ctr"/>
        <c:lblOffset val="100"/>
        <c:tickLblSkip val="3"/>
        <c:tickMarkSkip val="1"/>
        <c:noMultiLvlLbl val="0"/>
      </c:catAx>
      <c:valAx>
        <c:axId val="144519936"/>
        <c:scaling>
          <c:orientation val="minMax"/>
        </c:scaling>
        <c:delete val="0"/>
        <c:axPos val="l"/>
        <c:numFmt formatCode="0" sourceLinked="0"/>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chemeClr val="bg1">
                    <a:lumMod val="65000"/>
                  </a:schemeClr>
                </a:solidFill>
                <a:latin typeface="Arial Narrow"/>
                <a:ea typeface="Arial Narrow"/>
                <a:cs typeface="Arial Narrow"/>
              </a:defRPr>
            </a:pPr>
            <a:endParaRPr lang="en-US"/>
          </a:p>
        </c:txPr>
        <c:crossAx val="143178368"/>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650" b="0" i="0" u="none" strike="noStrike" baseline="0">
          <a:solidFill>
            <a:srgbClr val="000000"/>
          </a:solidFill>
          <a:latin typeface="Tempus Sans ITC"/>
          <a:ea typeface="Tempus Sans ITC"/>
          <a:cs typeface="Tempus Sans ITC"/>
        </a:defRPr>
      </a:pPr>
      <a:endParaRPr lang="en-US"/>
    </a:p>
  </c:txPr>
  <c:printSettings>
    <c:headerFooter alignWithMargins="0">
      <c:oddHeader>&amp;L&amp;"Arial,Bold"&amp;18SPC Chart Template</c:oddHeader>
      <c:oddFooter>&amp;LStacey Barr, November 2002</c:oddFooter>
    </c:headerFooter>
    <c:pageMargins b="0.98425196850393681" l="0.74803149606299235" r="0.74803149606299235" t="0.98425196850393681"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chemeClr val="tx1">
                    <a:lumMod val="65000"/>
                    <a:lumOff val="35000"/>
                  </a:schemeClr>
                </a:solidFill>
                <a:latin typeface="Arial Narrow"/>
                <a:ea typeface="Arial Narrow"/>
                <a:cs typeface="Arial Narrow"/>
              </a:defRPr>
            </a:pPr>
            <a:r>
              <a:rPr lang="en-AU">
                <a:solidFill>
                  <a:schemeClr val="tx1">
                    <a:lumMod val="65000"/>
                    <a:lumOff val="35000"/>
                  </a:schemeClr>
                </a:solidFill>
              </a:rPr>
              <a:t>Retail Sales</a:t>
            </a:r>
          </a:p>
        </c:rich>
      </c:tx>
      <c:layout>
        <c:manualLayout>
          <c:xMode val="edge"/>
          <c:yMode val="edge"/>
          <c:x val="4.6436527030235488E-4"/>
          <c:y val="1.4981240200794135E-2"/>
        </c:manualLayout>
      </c:layout>
      <c:overlay val="0"/>
      <c:spPr>
        <a:noFill/>
        <a:ln w="25400">
          <a:noFill/>
        </a:ln>
      </c:spPr>
    </c:title>
    <c:autoTitleDeleted val="0"/>
    <c:plotArea>
      <c:layout>
        <c:manualLayout>
          <c:layoutTarget val="inner"/>
          <c:xMode val="edge"/>
          <c:yMode val="edge"/>
          <c:x val="7.3819019589343879E-2"/>
          <c:y val="0.20501577052079964"/>
          <c:w val="0.90945032134071602"/>
          <c:h val="0.65141474744919514"/>
        </c:manualLayout>
      </c:layout>
      <c:areaChart>
        <c:grouping val="standard"/>
        <c:varyColors val="0"/>
        <c:ser>
          <c:idx val="2"/>
          <c:order val="2"/>
          <c:tx>
            <c:strRef>
              <c:f>'Retail Sales'!$H$1</c:f>
              <c:strCache>
                <c:ptCount val="1"/>
                <c:pt idx="0">
                  <c:v>upper Natural Process Limit</c:v>
                </c:pt>
              </c:strCache>
            </c:strRef>
          </c:tx>
          <c:spPr>
            <a:solidFill>
              <a:srgbClr val="E6EDF6"/>
            </a:solidFill>
            <a:ln w="12700">
              <a:noFill/>
              <a:prstDash val="sysDash"/>
            </a:ln>
          </c:spPr>
          <c:cat>
            <c:numRef>
              <c:f>'Retail Sales'!$A$2:$A$26</c:f>
              <c:numCache>
                <c:formatCode>mmm\-yy</c:formatCode>
                <c:ptCount val="25"/>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pt idx="24">
                  <c:v>40940</c:v>
                </c:pt>
              </c:numCache>
            </c:numRef>
          </c:cat>
          <c:val>
            <c:numRef>
              <c:f>'Retail Sales'!$H$2:$H$26</c:f>
              <c:numCache>
                <c:formatCode>0.0</c:formatCode>
                <c:ptCount val="25"/>
                <c:pt idx="0">
                  <c:v>621.39600000000019</c:v>
                </c:pt>
                <c:pt idx="1">
                  <c:v>633.0626666666667</c:v>
                </c:pt>
                <c:pt idx="2">
                  <c:v>644.72933333333344</c:v>
                </c:pt>
                <c:pt idx="3">
                  <c:v>656.39599999999996</c:v>
                </c:pt>
                <c:pt idx="4">
                  <c:v>668.0626666666667</c:v>
                </c:pt>
                <c:pt idx="5">
                  <c:v>679.72933333333322</c:v>
                </c:pt>
                <c:pt idx="6">
                  <c:v>691.39599999999996</c:v>
                </c:pt>
                <c:pt idx="7">
                  <c:v>703.06266666666647</c:v>
                </c:pt>
                <c:pt idx="8">
                  <c:v>714.72933333333322</c:v>
                </c:pt>
                <c:pt idx="9">
                  <c:v>726.39599999999973</c:v>
                </c:pt>
                <c:pt idx="10">
                  <c:v>738.06266666666647</c:v>
                </c:pt>
                <c:pt idx="11">
                  <c:v>749.72933333333299</c:v>
                </c:pt>
                <c:pt idx="12">
                  <c:v>761.39599999999973</c:v>
                </c:pt>
                <c:pt idx="13">
                  <c:v>773.06266666666625</c:v>
                </c:pt>
                <c:pt idx="14">
                  <c:v>784.72933333333299</c:v>
                </c:pt>
                <c:pt idx="15">
                  <c:v>796.3959999999995</c:v>
                </c:pt>
                <c:pt idx="16">
                  <c:v>808.06266666666625</c:v>
                </c:pt>
                <c:pt idx="17">
                  <c:v>819.72933333333276</c:v>
                </c:pt>
                <c:pt idx="18">
                  <c:v>831.3959999999995</c:v>
                </c:pt>
                <c:pt idx="19">
                  <c:v>843.06266666666602</c:v>
                </c:pt>
                <c:pt idx="20">
                  <c:v>854.72933333333276</c:v>
                </c:pt>
                <c:pt idx="21">
                  <c:v>866.39599999999928</c:v>
                </c:pt>
                <c:pt idx="22">
                  <c:v>878.06266666666602</c:v>
                </c:pt>
                <c:pt idx="23">
                  <c:v>889.72933333333253</c:v>
                </c:pt>
                <c:pt idx="24">
                  <c:v>901.39599999999928</c:v>
                </c:pt>
              </c:numCache>
            </c:numRef>
          </c:val>
        </c:ser>
        <c:ser>
          <c:idx val="3"/>
          <c:order val="3"/>
          <c:tx>
            <c:strRef>
              <c:f>'Retail Sales'!$G$1</c:f>
              <c:strCache>
                <c:ptCount val="1"/>
                <c:pt idx="0">
                  <c:v>lower Natural Process Limit</c:v>
                </c:pt>
              </c:strCache>
            </c:strRef>
          </c:tx>
          <c:spPr>
            <a:solidFill>
              <a:schemeClr val="bg1"/>
            </a:solidFill>
            <a:ln w="12700">
              <a:noFill/>
              <a:prstDash val="sysDash"/>
            </a:ln>
          </c:spPr>
          <c:cat>
            <c:numRef>
              <c:f>'Retail Sales'!$A$2:$A$26</c:f>
              <c:numCache>
                <c:formatCode>mmm\-yy</c:formatCode>
                <c:ptCount val="25"/>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pt idx="24">
                  <c:v>40940</c:v>
                </c:pt>
              </c:numCache>
            </c:numRef>
          </c:cat>
          <c:val>
            <c:numRef>
              <c:f>'Retail Sales'!$G$2:$G$26</c:f>
              <c:numCache>
                <c:formatCode>0.0</c:formatCode>
                <c:ptCount val="25"/>
                <c:pt idx="0">
                  <c:v>458.6040000000001</c:v>
                </c:pt>
                <c:pt idx="1">
                  <c:v>470.27066666666673</c:v>
                </c:pt>
                <c:pt idx="2">
                  <c:v>481.93733333333336</c:v>
                </c:pt>
                <c:pt idx="3">
                  <c:v>493.60399999999998</c:v>
                </c:pt>
                <c:pt idx="4">
                  <c:v>505.27066666666661</c:v>
                </c:pt>
                <c:pt idx="5">
                  <c:v>516.9373333333333</c:v>
                </c:pt>
                <c:pt idx="6">
                  <c:v>528.60399999999981</c:v>
                </c:pt>
                <c:pt idx="7">
                  <c:v>540.27066666666656</c:v>
                </c:pt>
                <c:pt idx="8">
                  <c:v>551.93733333333307</c:v>
                </c:pt>
                <c:pt idx="9">
                  <c:v>563.60399999999981</c:v>
                </c:pt>
                <c:pt idx="10">
                  <c:v>575.27066666666633</c:v>
                </c:pt>
                <c:pt idx="11">
                  <c:v>586.93733333333307</c:v>
                </c:pt>
                <c:pt idx="12">
                  <c:v>598.60399999999959</c:v>
                </c:pt>
                <c:pt idx="13">
                  <c:v>610.27066666666633</c:v>
                </c:pt>
                <c:pt idx="14">
                  <c:v>621.93733333333284</c:v>
                </c:pt>
                <c:pt idx="15">
                  <c:v>633.60399999999959</c:v>
                </c:pt>
                <c:pt idx="16">
                  <c:v>645.2706666666661</c:v>
                </c:pt>
                <c:pt idx="17">
                  <c:v>656.93733333333284</c:v>
                </c:pt>
                <c:pt idx="18">
                  <c:v>668.60399999999936</c:v>
                </c:pt>
                <c:pt idx="19">
                  <c:v>680.2706666666661</c:v>
                </c:pt>
                <c:pt idx="20">
                  <c:v>691.93733333333262</c:v>
                </c:pt>
                <c:pt idx="21">
                  <c:v>703.60399999999936</c:v>
                </c:pt>
                <c:pt idx="22">
                  <c:v>715.27066666666587</c:v>
                </c:pt>
                <c:pt idx="23">
                  <c:v>726.93733333333262</c:v>
                </c:pt>
                <c:pt idx="24">
                  <c:v>738.60399999999913</c:v>
                </c:pt>
              </c:numCache>
            </c:numRef>
          </c:val>
        </c:ser>
        <c:dLbls>
          <c:showLegendKey val="0"/>
          <c:showVal val="0"/>
          <c:showCatName val="0"/>
          <c:showSerName val="0"/>
          <c:showPercent val="0"/>
          <c:showBubbleSize val="0"/>
        </c:dLbls>
        <c:axId val="49246592"/>
        <c:axId val="49248128"/>
      </c:areaChart>
      <c:lineChart>
        <c:grouping val="standard"/>
        <c:varyColors val="0"/>
        <c:ser>
          <c:idx val="0"/>
          <c:order val="0"/>
          <c:tx>
            <c:strRef>
              <c:f>'Retail Sales'!$B$1</c:f>
              <c:strCache>
                <c:ptCount val="1"/>
                <c:pt idx="0">
                  <c:v>Retail Sales</c:v>
                </c:pt>
              </c:strCache>
            </c:strRef>
          </c:tx>
          <c:spPr>
            <a:ln w="12700">
              <a:solidFill>
                <a:schemeClr val="bg1">
                  <a:lumMod val="65000"/>
                </a:schemeClr>
              </a:solidFill>
              <a:prstDash val="solid"/>
            </a:ln>
          </c:spPr>
          <c:marker>
            <c:symbol val="diamond"/>
            <c:size val="5"/>
            <c:spPr>
              <a:solidFill>
                <a:schemeClr val="bg1">
                  <a:lumMod val="65000"/>
                </a:schemeClr>
              </a:solidFill>
              <a:ln>
                <a:solidFill>
                  <a:schemeClr val="bg1">
                    <a:lumMod val="65000"/>
                  </a:schemeClr>
                </a:solidFill>
                <a:prstDash val="solid"/>
              </a:ln>
            </c:spPr>
          </c:marker>
          <c:cat>
            <c:numRef>
              <c:f>'Retail Sales'!$A$2:$A$26</c:f>
              <c:numCache>
                <c:formatCode>mmm\-yy</c:formatCode>
                <c:ptCount val="25"/>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pt idx="24">
                  <c:v>40940</c:v>
                </c:pt>
              </c:numCache>
            </c:numRef>
          </c:cat>
          <c:val>
            <c:numRef>
              <c:f>'Retail Sales'!$B$2:$B$26</c:f>
              <c:numCache>
                <c:formatCode>0</c:formatCode>
                <c:ptCount val="25"/>
                <c:pt idx="0">
                  <c:v>539</c:v>
                </c:pt>
                <c:pt idx="1">
                  <c:v>558</c:v>
                </c:pt>
                <c:pt idx="2">
                  <c:v>591</c:v>
                </c:pt>
                <c:pt idx="3">
                  <c:v>556</c:v>
                </c:pt>
                <c:pt idx="4">
                  <c:v>540</c:v>
                </c:pt>
                <c:pt idx="5">
                  <c:v>590</c:v>
                </c:pt>
                <c:pt idx="6">
                  <c:v>606</c:v>
                </c:pt>
                <c:pt idx="7">
                  <c:v>643</c:v>
                </c:pt>
                <c:pt idx="8">
                  <c:v>657</c:v>
                </c:pt>
                <c:pt idx="9">
                  <c:v>602</c:v>
                </c:pt>
                <c:pt idx="10">
                  <c:v>596</c:v>
                </c:pt>
                <c:pt idx="11">
                  <c:v>640</c:v>
                </c:pt>
                <c:pt idx="12">
                  <c:v>691</c:v>
                </c:pt>
                <c:pt idx="13">
                  <c:v>723</c:v>
                </c:pt>
                <c:pt idx="14">
                  <c:v>701</c:v>
                </c:pt>
                <c:pt idx="15">
                  <c:v>802</c:v>
                </c:pt>
                <c:pt idx="16">
                  <c:v>749</c:v>
                </c:pt>
                <c:pt idx="17">
                  <c:v>721</c:v>
                </c:pt>
                <c:pt idx="18">
                  <c:v>807</c:v>
                </c:pt>
                <c:pt idx="19">
                  <c:v>781</c:v>
                </c:pt>
                <c:pt idx="20">
                  <c:v>883</c:v>
                </c:pt>
                <c:pt idx="21">
                  <c:v>901</c:v>
                </c:pt>
                <c:pt idx="22">
                  <c:v>834</c:v>
                </c:pt>
                <c:pt idx="23">
                  <c:v>945</c:v>
                </c:pt>
                <c:pt idx="24">
                  <c:v>951</c:v>
                </c:pt>
              </c:numCache>
            </c:numRef>
          </c:val>
          <c:smooth val="0"/>
        </c:ser>
        <c:ser>
          <c:idx val="1"/>
          <c:order val="1"/>
          <c:tx>
            <c:strRef>
              <c:f>'Retail Sales'!$C$1</c:f>
              <c:strCache>
                <c:ptCount val="1"/>
                <c:pt idx="0">
                  <c:v>Central Line</c:v>
                </c:pt>
              </c:strCache>
            </c:strRef>
          </c:tx>
          <c:spPr>
            <a:ln w="19050">
              <a:solidFill>
                <a:schemeClr val="tx2">
                  <a:lumMod val="60000"/>
                  <a:lumOff val="40000"/>
                </a:schemeClr>
              </a:solidFill>
              <a:prstDash val="solid"/>
            </a:ln>
          </c:spPr>
          <c:marker>
            <c:symbol val="none"/>
          </c:marker>
          <c:cat>
            <c:numRef>
              <c:f>'Retail Sales'!$A$2:$A$26</c:f>
              <c:numCache>
                <c:formatCode>mmm\-yy</c:formatCode>
                <c:ptCount val="25"/>
                <c:pt idx="0">
                  <c:v>40210</c:v>
                </c:pt>
                <c:pt idx="1">
                  <c:v>40238</c:v>
                </c:pt>
                <c:pt idx="2">
                  <c:v>40269</c:v>
                </c:pt>
                <c:pt idx="3">
                  <c:v>40299</c:v>
                </c:pt>
                <c:pt idx="4">
                  <c:v>40330</c:v>
                </c:pt>
                <c:pt idx="5">
                  <c:v>40360</c:v>
                </c:pt>
                <c:pt idx="6">
                  <c:v>40391</c:v>
                </c:pt>
                <c:pt idx="7">
                  <c:v>40422</c:v>
                </c:pt>
                <c:pt idx="8">
                  <c:v>40452</c:v>
                </c:pt>
                <c:pt idx="9">
                  <c:v>40483</c:v>
                </c:pt>
                <c:pt idx="10">
                  <c:v>40513</c:v>
                </c:pt>
                <c:pt idx="11">
                  <c:v>40544</c:v>
                </c:pt>
                <c:pt idx="12">
                  <c:v>40575</c:v>
                </c:pt>
                <c:pt idx="13">
                  <c:v>40603</c:v>
                </c:pt>
                <c:pt idx="14">
                  <c:v>40634</c:v>
                </c:pt>
                <c:pt idx="15">
                  <c:v>40664</c:v>
                </c:pt>
                <c:pt idx="16">
                  <c:v>40695</c:v>
                </c:pt>
                <c:pt idx="17">
                  <c:v>40725</c:v>
                </c:pt>
                <c:pt idx="18">
                  <c:v>40756</c:v>
                </c:pt>
                <c:pt idx="19">
                  <c:v>40787</c:v>
                </c:pt>
                <c:pt idx="20">
                  <c:v>40817</c:v>
                </c:pt>
                <c:pt idx="21">
                  <c:v>40848</c:v>
                </c:pt>
                <c:pt idx="22">
                  <c:v>40878</c:v>
                </c:pt>
                <c:pt idx="23">
                  <c:v>40909</c:v>
                </c:pt>
                <c:pt idx="24">
                  <c:v>40940</c:v>
                </c:pt>
              </c:numCache>
            </c:numRef>
          </c:cat>
          <c:val>
            <c:numRef>
              <c:f>'Retail Sales'!$C$2:$C$26</c:f>
              <c:numCache>
                <c:formatCode>0.0</c:formatCode>
                <c:ptCount val="25"/>
                <c:pt idx="0">
                  <c:v>540.00000000000011</c:v>
                </c:pt>
                <c:pt idx="1">
                  <c:v>551.66666666666674</c:v>
                </c:pt>
                <c:pt idx="2">
                  <c:v>563.33333333333337</c:v>
                </c:pt>
                <c:pt idx="3">
                  <c:v>575</c:v>
                </c:pt>
                <c:pt idx="4">
                  <c:v>586.66666666666663</c:v>
                </c:pt>
                <c:pt idx="5">
                  <c:v>598.33333333333326</c:v>
                </c:pt>
                <c:pt idx="6">
                  <c:v>609.99999999999989</c:v>
                </c:pt>
                <c:pt idx="7">
                  <c:v>621.66666666666652</c:v>
                </c:pt>
                <c:pt idx="8">
                  <c:v>633.33333333333314</c:v>
                </c:pt>
                <c:pt idx="9">
                  <c:v>644.99999999999977</c:v>
                </c:pt>
                <c:pt idx="10">
                  <c:v>656.6666666666664</c:v>
                </c:pt>
                <c:pt idx="11">
                  <c:v>668.33333333333303</c:v>
                </c:pt>
                <c:pt idx="12">
                  <c:v>679.99999999999966</c:v>
                </c:pt>
                <c:pt idx="13">
                  <c:v>691.66666666666629</c:v>
                </c:pt>
                <c:pt idx="14">
                  <c:v>703.33333333333292</c:v>
                </c:pt>
                <c:pt idx="15">
                  <c:v>714.99999999999955</c:v>
                </c:pt>
                <c:pt idx="16">
                  <c:v>726.66666666666617</c:v>
                </c:pt>
                <c:pt idx="17">
                  <c:v>738.3333333333328</c:v>
                </c:pt>
                <c:pt idx="18">
                  <c:v>749.99999999999943</c:v>
                </c:pt>
                <c:pt idx="19">
                  <c:v>761.66666666666606</c:v>
                </c:pt>
                <c:pt idx="20">
                  <c:v>773.33333333333269</c:v>
                </c:pt>
                <c:pt idx="21">
                  <c:v>784.99999999999932</c:v>
                </c:pt>
                <c:pt idx="22">
                  <c:v>796.66666666666595</c:v>
                </c:pt>
                <c:pt idx="23">
                  <c:v>808.33333333333258</c:v>
                </c:pt>
                <c:pt idx="24">
                  <c:v>819.9999999999992</c:v>
                </c:pt>
              </c:numCache>
            </c:numRef>
          </c:val>
          <c:smooth val="0"/>
        </c:ser>
        <c:dLbls>
          <c:showLegendKey val="0"/>
          <c:showVal val="0"/>
          <c:showCatName val="0"/>
          <c:showSerName val="0"/>
          <c:showPercent val="0"/>
          <c:showBubbleSize val="0"/>
        </c:dLbls>
        <c:marker val="1"/>
        <c:smooth val="0"/>
        <c:axId val="49246592"/>
        <c:axId val="49248128"/>
      </c:lineChart>
      <c:catAx>
        <c:axId val="49246592"/>
        <c:scaling>
          <c:orientation val="minMax"/>
        </c:scaling>
        <c:delete val="0"/>
        <c:axPos val="b"/>
        <c:numFmt formatCode="mmm\-yy" sourceLinked="1"/>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chemeClr val="bg1">
                    <a:lumMod val="65000"/>
                  </a:schemeClr>
                </a:solidFill>
                <a:latin typeface="Arial Narrow"/>
                <a:ea typeface="Arial Narrow"/>
                <a:cs typeface="Arial Narrow"/>
              </a:defRPr>
            </a:pPr>
            <a:endParaRPr lang="en-US"/>
          </a:p>
        </c:txPr>
        <c:crossAx val="49248128"/>
        <c:crosses val="autoZero"/>
        <c:auto val="0"/>
        <c:lblAlgn val="ctr"/>
        <c:lblOffset val="100"/>
        <c:tickLblSkip val="8"/>
        <c:tickMarkSkip val="8"/>
        <c:noMultiLvlLbl val="0"/>
      </c:catAx>
      <c:valAx>
        <c:axId val="49248128"/>
        <c:scaling>
          <c:orientation val="minMax"/>
        </c:scaling>
        <c:delete val="0"/>
        <c:axPos val="l"/>
        <c:numFmt formatCode="#,##0" sourceLinked="0"/>
        <c:majorTickMark val="out"/>
        <c:minorTickMark val="none"/>
        <c:tickLblPos val="nextTo"/>
        <c:spPr>
          <a:ln w="3175">
            <a:solidFill>
              <a:schemeClr val="bg1">
                <a:lumMod val="65000"/>
              </a:schemeClr>
            </a:solidFill>
            <a:prstDash val="solid"/>
          </a:ln>
        </c:spPr>
        <c:txPr>
          <a:bodyPr rot="0" vert="horz"/>
          <a:lstStyle/>
          <a:p>
            <a:pPr>
              <a:defRPr sz="875" b="0" i="0" u="none" strike="noStrike" baseline="0">
                <a:solidFill>
                  <a:schemeClr val="bg1">
                    <a:lumMod val="65000"/>
                  </a:schemeClr>
                </a:solidFill>
                <a:latin typeface="Arial Narrow"/>
                <a:ea typeface="Arial Narrow"/>
                <a:cs typeface="Arial Narrow"/>
              </a:defRPr>
            </a:pPr>
            <a:endParaRPr lang="en-US"/>
          </a:p>
        </c:txPr>
        <c:crossAx val="49246592"/>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650" b="0" i="0" u="none" strike="noStrike" baseline="0">
          <a:solidFill>
            <a:srgbClr val="000000"/>
          </a:solidFill>
          <a:latin typeface="Tempus Sans ITC"/>
          <a:ea typeface="Tempus Sans ITC"/>
          <a:cs typeface="Tempus Sans ITC"/>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12481</xdr:colOff>
      <xdr:row>18</xdr:row>
      <xdr:rowOff>12481</xdr:rowOff>
    </xdr:from>
    <xdr:to>
      <xdr:col>13</xdr:col>
      <xdr:colOff>2956</xdr:colOff>
      <xdr:row>28</xdr:row>
      <xdr:rowOff>107732</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4</xdr:row>
      <xdr:rowOff>114300</xdr:rowOff>
    </xdr:from>
    <xdr:to>
      <xdr:col>13</xdr:col>
      <xdr:colOff>0</xdr:colOff>
      <xdr:row>17</xdr:row>
      <xdr:rowOff>9525</xdr:rowOff>
    </xdr:to>
    <xdr:graphicFrame macro="">
      <xdr:nvGraphicFramePr>
        <xdr:cNvPr id="410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6"/>
  <sheetViews>
    <sheetView tabSelected="1" zoomScale="190" zoomScaleNormal="190" workbookViewId="0">
      <selection activeCell="F12" sqref="F12"/>
    </sheetView>
  </sheetViews>
  <sheetFormatPr defaultRowHeight="12.75" x14ac:dyDescent="0.2"/>
  <cols>
    <col min="1" max="2" width="9.140625" style="30"/>
    <col min="3" max="3" width="12.28515625" style="31" customWidth="1"/>
    <col min="4" max="5" width="9.140625" style="34"/>
    <col min="6" max="16384" width="9.140625" style="30"/>
  </cols>
  <sheetData>
    <row r="1" spans="1:5" ht="51" x14ac:dyDescent="0.2">
      <c r="A1" s="1" t="s">
        <v>0</v>
      </c>
      <c r="B1" s="1" t="s">
        <v>13</v>
      </c>
      <c r="C1" s="1" t="s">
        <v>16</v>
      </c>
      <c r="D1" s="33" t="s">
        <v>14</v>
      </c>
      <c r="E1" s="33" t="s">
        <v>15</v>
      </c>
    </row>
    <row r="2" spans="1:5" x14ac:dyDescent="0.2">
      <c r="A2" s="27">
        <v>40210</v>
      </c>
      <c r="B2" s="29">
        <v>539</v>
      </c>
      <c r="C2" s="29"/>
      <c r="D2" s="34">
        <f>(C15-C6)/9</f>
        <v>11.666666666666666</v>
      </c>
      <c r="E2" s="34">
        <f t="shared" ref="E2:E4" si="0">E3-$D$2</f>
        <v>540.00000000000011</v>
      </c>
    </row>
    <row r="3" spans="1:5" x14ac:dyDescent="0.2">
      <c r="A3" s="27">
        <v>40238</v>
      </c>
      <c r="B3" s="29">
        <v>558</v>
      </c>
      <c r="E3" s="34">
        <f t="shared" si="0"/>
        <v>551.66666666666674</v>
      </c>
    </row>
    <row r="4" spans="1:5" x14ac:dyDescent="0.2">
      <c r="A4" s="27">
        <v>40269</v>
      </c>
      <c r="B4" s="29">
        <v>591</v>
      </c>
      <c r="E4" s="34">
        <f t="shared" si="0"/>
        <v>563.33333333333337</v>
      </c>
    </row>
    <row r="5" spans="1:5" x14ac:dyDescent="0.2">
      <c r="A5" s="27">
        <v>40299</v>
      </c>
      <c r="B5" s="29">
        <v>556</v>
      </c>
      <c r="E5" s="34">
        <f>E6-$D$2</f>
        <v>575</v>
      </c>
    </row>
    <row r="6" spans="1:5" x14ac:dyDescent="0.2">
      <c r="A6" s="27">
        <v>40330</v>
      </c>
      <c r="B6" s="29">
        <v>540</v>
      </c>
      <c r="C6" s="32">
        <f>AVERAGE(B2:B10)</f>
        <v>586.66666666666663</v>
      </c>
      <c r="E6" s="34">
        <f>C6</f>
        <v>586.66666666666663</v>
      </c>
    </row>
    <row r="7" spans="1:5" x14ac:dyDescent="0.2">
      <c r="A7" s="27">
        <v>40360</v>
      </c>
      <c r="B7" s="29">
        <v>590</v>
      </c>
      <c r="E7" s="34">
        <f>E6+$D$2</f>
        <v>598.33333333333326</v>
      </c>
    </row>
    <row r="8" spans="1:5" x14ac:dyDescent="0.2">
      <c r="A8" s="27">
        <v>40391</v>
      </c>
      <c r="B8" s="29">
        <v>606</v>
      </c>
      <c r="E8" s="34">
        <f t="shared" ref="E8:E26" si="1">E7+$D$2</f>
        <v>609.99999999999989</v>
      </c>
    </row>
    <row r="9" spans="1:5" x14ac:dyDescent="0.2">
      <c r="A9" s="27">
        <v>40422</v>
      </c>
      <c r="B9" s="29">
        <v>643</v>
      </c>
      <c r="E9" s="34">
        <f t="shared" si="1"/>
        <v>621.66666666666652</v>
      </c>
    </row>
    <row r="10" spans="1:5" x14ac:dyDescent="0.2">
      <c r="A10" s="27">
        <v>40452</v>
      </c>
      <c r="B10" s="29">
        <v>657</v>
      </c>
      <c r="E10" s="34">
        <f t="shared" si="1"/>
        <v>633.33333333333314</v>
      </c>
    </row>
    <row r="11" spans="1:5" x14ac:dyDescent="0.2">
      <c r="A11" s="27">
        <v>40483</v>
      </c>
      <c r="B11" s="29">
        <v>602</v>
      </c>
      <c r="E11" s="34">
        <f t="shared" si="1"/>
        <v>644.99999999999977</v>
      </c>
    </row>
    <row r="12" spans="1:5" x14ac:dyDescent="0.2">
      <c r="A12" s="27">
        <v>40513</v>
      </c>
      <c r="B12" s="29">
        <v>596</v>
      </c>
      <c r="E12" s="34">
        <f t="shared" si="1"/>
        <v>656.6666666666664</v>
      </c>
    </row>
    <row r="13" spans="1:5" x14ac:dyDescent="0.2">
      <c r="A13" s="27">
        <v>40544</v>
      </c>
      <c r="B13" s="29">
        <v>640</v>
      </c>
      <c r="E13" s="34">
        <f t="shared" si="1"/>
        <v>668.33333333333303</v>
      </c>
    </row>
    <row r="14" spans="1:5" x14ac:dyDescent="0.2">
      <c r="A14" s="27">
        <v>40575</v>
      </c>
      <c r="B14" s="29">
        <v>691</v>
      </c>
      <c r="E14" s="34">
        <f t="shared" si="1"/>
        <v>679.99999999999966</v>
      </c>
    </row>
    <row r="15" spans="1:5" x14ac:dyDescent="0.2">
      <c r="A15" s="27">
        <v>40603</v>
      </c>
      <c r="B15" s="29">
        <v>723</v>
      </c>
      <c r="C15" s="32">
        <f>AVERAGE(B11:B19)</f>
        <v>691.66666666666663</v>
      </c>
      <c r="E15" s="34">
        <f t="shared" si="1"/>
        <v>691.66666666666629</v>
      </c>
    </row>
    <row r="16" spans="1:5" x14ac:dyDescent="0.2">
      <c r="A16" s="27">
        <v>40634</v>
      </c>
      <c r="B16" s="29">
        <v>701</v>
      </c>
      <c r="E16" s="34">
        <f t="shared" si="1"/>
        <v>703.33333333333292</v>
      </c>
    </row>
    <row r="17" spans="1:5" x14ac:dyDescent="0.2">
      <c r="A17" s="27">
        <v>40664</v>
      </c>
      <c r="B17" s="29">
        <v>802</v>
      </c>
      <c r="E17" s="34">
        <f t="shared" si="1"/>
        <v>714.99999999999955</v>
      </c>
    </row>
    <row r="18" spans="1:5" x14ac:dyDescent="0.2">
      <c r="A18" s="27">
        <v>40695</v>
      </c>
      <c r="B18" s="29">
        <v>749</v>
      </c>
      <c r="E18" s="34">
        <f t="shared" si="1"/>
        <v>726.66666666666617</v>
      </c>
    </row>
    <row r="19" spans="1:5" x14ac:dyDescent="0.2">
      <c r="A19" s="27">
        <v>40725</v>
      </c>
      <c r="B19" s="29">
        <v>721</v>
      </c>
      <c r="E19" s="34">
        <f t="shared" si="1"/>
        <v>738.3333333333328</v>
      </c>
    </row>
    <row r="20" spans="1:5" x14ac:dyDescent="0.2">
      <c r="A20" s="27">
        <v>40756</v>
      </c>
      <c r="B20" s="29">
        <v>807</v>
      </c>
      <c r="E20" s="34">
        <f t="shared" si="1"/>
        <v>749.99999999999943</v>
      </c>
    </row>
    <row r="21" spans="1:5" x14ac:dyDescent="0.2">
      <c r="A21" s="27">
        <v>40787</v>
      </c>
      <c r="B21" s="29">
        <v>781</v>
      </c>
      <c r="E21" s="34">
        <f t="shared" si="1"/>
        <v>761.66666666666606</v>
      </c>
    </row>
    <row r="22" spans="1:5" x14ac:dyDescent="0.2">
      <c r="A22" s="27">
        <v>40817</v>
      </c>
      <c r="B22" s="29">
        <v>883</v>
      </c>
      <c r="E22" s="34">
        <f t="shared" si="1"/>
        <v>773.33333333333269</v>
      </c>
    </row>
    <row r="23" spans="1:5" x14ac:dyDescent="0.2">
      <c r="A23" s="27">
        <v>40848</v>
      </c>
      <c r="B23" s="29">
        <v>901</v>
      </c>
      <c r="E23" s="34">
        <f t="shared" si="1"/>
        <v>784.99999999999932</v>
      </c>
    </row>
    <row r="24" spans="1:5" x14ac:dyDescent="0.2">
      <c r="A24" s="27">
        <v>40878</v>
      </c>
      <c r="B24" s="29">
        <v>834</v>
      </c>
      <c r="E24" s="34">
        <f t="shared" si="1"/>
        <v>796.66666666666595</v>
      </c>
    </row>
    <row r="25" spans="1:5" x14ac:dyDescent="0.2">
      <c r="A25" s="27">
        <v>40909</v>
      </c>
      <c r="B25" s="29">
        <v>945</v>
      </c>
      <c r="E25" s="34">
        <f t="shared" si="1"/>
        <v>808.33333333333258</v>
      </c>
    </row>
    <row r="26" spans="1:5" x14ac:dyDescent="0.2">
      <c r="A26" s="27">
        <v>40940</v>
      </c>
      <c r="B26" s="29">
        <v>951</v>
      </c>
      <c r="E26" s="34">
        <f t="shared" si="1"/>
        <v>819.9999999999992</v>
      </c>
    </row>
  </sheetData>
  <pageMargins left="0.7" right="0.7" top="0.75" bottom="0.75"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145" zoomScaleNormal="145" workbookViewId="0">
      <pane ySplit="1" topLeftCell="A2" activePane="bottomLeft" state="frozen"/>
      <selection pane="bottomLeft" activeCell="J8" sqref="J8"/>
    </sheetView>
  </sheetViews>
  <sheetFormatPr defaultColWidth="7.7109375" defaultRowHeight="12.75" x14ac:dyDescent="0.2"/>
  <cols>
    <col min="1" max="1" width="9" style="25" customWidth="1"/>
    <col min="2" max="2" width="8.140625" style="23" customWidth="1"/>
    <col min="3" max="3" width="6.85546875" style="18" customWidth="1"/>
    <col min="4" max="4" width="7.5703125" style="12" customWidth="1"/>
    <col min="5" max="5" width="8" style="12" customWidth="1"/>
    <col min="6" max="6" width="8.28515625" style="12" bestFit="1" customWidth="1"/>
    <col min="7" max="7" width="7.5703125" style="15" customWidth="1"/>
    <col min="8" max="8" width="7.28515625" style="15" customWidth="1"/>
    <col min="9" max="9" width="6.5703125" style="18" customWidth="1"/>
    <col min="10" max="10" width="6.7109375" style="18" customWidth="1"/>
    <col min="11" max="11" width="7" style="18" customWidth="1"/>
    <col min="12" max="12" width="1.85546875" style="8" customWidth="1"/>
    <col min="13" max="13" width="67.28515625" style="7" customWidth="1"/>
    <col min="14" max="14" width="7.7109375" style="7"/>
    <col min="15" max="15" width="9.7109375" style="7" customWidth="1"/>
    <col min="16" max="16384" width="7.7109375" style="7"/>
  </cols>
  <sheetData>
    <row r="1" spans="1:15" s="2" customFormat="1" ht="49.5" customHeight="1" x14ac:dyDescent="0.2">
      <c r="A1" s="1" t="s">
        <v>0</v>
      </c>
      <c r="B1" s="22" t="s">
        <v>13</v>
      </c>
      <c r="C1" s="16" t="s">
        <v>6</v>
      </c>
      <c r="D1" s="1" t="s">
        <v>7</v>
      </c>
      <c r="E1" s="1" t="s">
        <v>8</v>
      </c>
      <c r="F1" s="1" t="s">
        <v>9</v>
      </c>
      <c r="G1" s="13" t="s">
        <v>10</v>
      </c>
      <c r="H1" s="13" t="s">
        <v>11</v>
      </c>
      <c r="I1" s="19" t="s">
        <v>1</v>
      </c>
      <c r="J1" s="16" t="s">
        <v>12</v>
      </c>
      <c r="K1" s="16" t="s">
        <v>2</v>
      </c>
      <c r="M1" s="3" t="s">
        <v>3</v>
      </c>
    </row>
    <row r="2" spans="1:15" x14ac:dyDescent="0.2">
      <c r="A2" s="27">
        <v>40210</v>
      </c>
      <c r="B2" s="28">
        <v>539</v>
      </c>
      <c r="C2" s="35">
        <f>'Establish the trend line'!E2</f>
        <v>540.00000000000011</v>
      </c>
      <c r="D2" s="6"/>
      <c r="E2" s="4">
        <f>E3</f>
        <v>30.6</v>
      </c>
      <c r="F2" s="4">
        <f>F3</f>
        <v>100.06200000000001</v>
      </c>
      <c r="G2" s="14">
        <f>IF(C2-E2*2.66&lt;0,0,C2-E2*2.66)</f>
        <v>458.6040000000001</v>
      </c>
      <c r="H2" s="14">
        <f>C2+E2*2.66</f>
        <v>621.39600000000019</v>
      </c>
      <c r="I2" s="20"/>
      <c r="J2" s="19"/>
      <c r="K2" s="19"/>
      <c r="M2" s="9" t="s">
        <v>4</v>
      </c>
      <c r="O2" s="10"/>
    </row>
    <row r="3" spans="1:15" x14ac:dyDescent="0.2">
      <c r="A3" s="27">
        <v>40238</v>
      </c>
      <c r="B3" s="28">
        <v>558</v>
      </c>
      <c r="C3" s="35">
        <f>'Establish the trend line'!E3</f>
        <v>551.66666666666674</v>
      </c>
      <c r="D3" s="4">
        <f>ABS(B3-B2)</f>
        <v>19</v>
      </c>
      <c r="E3" s="5">
        <f>AVERAGE(D3:D7)</f>
        <v>30.6</v>
      </c>
      <c r="F3" s="5">
        <f>E3*3.27</f>
        <v>100.06200000000001</v>
      </c>
      <c r="G3" s="14">
        <f>IF(C3-E3*2.66&lt;0,0,C3-E3*2.66)</f>
        <v>470.27066666666673</v>
      </c>
      <c r="H3" s="14">
        <f>C3+E3*2.66</f>
        <v>633.0626666666667</v>
      </c>
      <c r="I3" s="21"/>
      <c r="J3" s="21"/>
      <c r="K3" s="21"/>
      <c r="O3" s="10"/>
    </row>
    <row r="4" spans="1:15" x14ac:dyDescent="0.2">
      <c r="A4" s="27">
        <v>40269</v>
      </c>
      <c r="B4" s="28">
        <v>591</v>
      </c>
      <c r="C4" s="35">
        <f>'Establish the trend line'!E4</f>
        <v>563.33333333333337</v>
      </c>
      <c r="D4" s="4">
        <f t="shared" ref="D4:D9" si="0">ABS(B4-B3)</f>
        <v>33</v>
      </c>
      <c r="E4" s="4">
        <f t="shared" ref="E4:H19" si="1">E3</f>
        <v>30.6</v>
      </c>
      <c r="F4" s="4">
        <f t="shared" ref="F4:H9" si="2">F3</f>
        <v>100.06200000000001</v>
      </c>
      <c r="G4" s="14">
        <f t="shared" ref="G4:G26" si="3">IF(C4-E4*2.66&lt;0,0,C4-E4*2.66)</f>
        <v>481.93733333333336</v>
      </c>
      <c r="H4" s="14">
        <f t="shared" ref="H4:H26" si="4">C4+E4*2.66</f>
        <v>644.72933333333344</v>
      </c>
      <c r="I4" s="17"/>
      <c r="J4" s="17"/>
      <c r="K4" s="17"/>
      <c r="M4" s="11" t="s">
        <v>5</v>
      </c>
      <c r="O4" s="10"/>
    </row>
    <row r="5" spans="1:15" x14ac:dyDescent="0.2">
      <c r="A5" s="27">
        <v>40299</v>
      </c>
      <c r="B5" s="28">
        <v>556</v>
      </c>
      <c r="C5" s="35">
        <f>'Establish the trend line'!E5</f>
        <v>575</v>
      </c>
      <c r="D5" s="4">
        <f t="shared" si="0"/>
        <v>35</v>
      </c>
      <c r="E5" s="4">
        <f t="shared" si="1"/>
        <v>30.6</v>
      </c>
      <c r="F5" s="4">
        <f t="shared" si="2"/>
        <v>100.06200000000001</v>
      </c>
      <c r="G5" s="14">
        <f t="shared" si="3"/>
        <v>493.60399999999998</v>
      </c>
      <c r="H5" s="14">
        <f t="shared" si="4"/>
        <v>656.39599999999996</v>
      </c>
      <c r="I5" s="17"/>
      <c r="J5" s="17"/>
      <c r="K5" s="17"/>
      <c r="O5" s="10"/>
    </row>
    <row r="6" spans="1:15" x14ac:dyDescent="0.2">
      <c r="A6" s="27">
        <v>40330</v>
      </c>
      <c r="B6" s="28">
        <v>540</v>
      </c>
      <c r="C6" s="35">
        <f>'Establish the trend line'!E6</f>
        <v>586.66666666666663</v>
      </c>
      <c r="D6" s="4">
        <f t="shared" si="0"/>
        <v>16</v>
      </c>
      <c r="E6" s="4">
        <f t="shared" si="1"/>
        <v>30.6</v>
      </c>
      <c r="F6" s="4">
        <f t="shared" si="2"/>
        <v>100.06200000000001</v>
      </c>
      <c r="G6" s="14">
        <f t="shared" si="3"/>
        <v>505.27066666666661</v>
      </c>
      <c r="H6" s="14">
        <f t="shared" si="4"/>
        <v>668.0626666666667</v>
      </c>
      <c r="I6" s="17"/>
      <c r="J6" s="17"/>
      <c r="K6" s="17"/>
      <c r="O6" s="10"/>
    </row>
    <row r="7" spans="1:15" x14ac:dyDescent="0.2">
      <c r="A7" s="27">
        <v>40360</v>
      </c>
      <c r="B7" s="28">
        <v>590</v>
      </c>
      <c r="C7" s="35">
        <f>'Establish the trend line'!E7</f>
        <v>598.33333333333326</v>
      </c>
      <c r="D7" s="4">
        <f t="shared" ref="D7:D26" si="5">ABS(B7-B6)</f>
        <v>50</v>
      </c>
      <c r="E7" s="4">
        <f t="shared" ref="E7:H7" si="6">E6</f>
        <v>30.6</v>
      </c>
      <c r="F7" s="4">
        <f t="shared" si="6"/>
        <v>100.06200000000001</v>
      </c>
      <c r="G7" s="14">
        <f t="shared" si="3"/>
        <v>516.9373333333333</v>
      </c>
      <c r="H7" s="14">
        <f t="shared" si="4"/>
        <v>679.72933333333322</v>
      </c>
      <c r="I7" s="17"/>
      <c r="J7" s="17"/>
      <c r="K7" s="17"/>
      <c r="O7" s="10"/>
    </row>
    <row r="8" spans="1:15" x14ac:dyDescent="0.2">
      <c r="A8" s="27">
        <v>40391</v>
      </c>
      <c r="B8" s="28">
        <v>606</v>
      </c>
      <c r="C8" s="35">
        <f>'Establish the trend line'!E8</f>
        <v>609.99999999999989</v>
      </c>
      <c r="D8" s="4">
        <f t="shared" si="5"/>
        <v>16</v>
      </c>
      <c r="E8" s="4">
        <f t="shared" ref="E8:H8" si="7">E7</f>
        <v>30.6</v>
      </c>
      <c r="F8" s="4">
        <f t="shared" si="7"/>
        <v>100.06200000000001</v>
      </c>
      <c r="G8" s="14">
        <f t="shared" si="3"/>
        <v>528.60399999999981</v>
      </c>
      <c r="H8" s="14">
        <f t="shared" si="4"/>
        <v>691.39599999999996</v>
      </c>
      <c r="I8" s="17"/>
      <c r="J8" s="17"/>
      <c r="K8" s="17"/>
      <c r="O8" s="10"/>
    </row>
    <row r="9" spans="1:15" x14ac:dyDescent="0.2">
      <c r="A9" s="27">
        <v>40422</v>
      </c>
      <c r="B9" s="28">
        <v>643</v>
      </c>
      <c r="C9" s="35">
        <f>'Establish the trend line'!E9</f>
        <v>621.66666666666652</v>
      </c>
      <c r="D9" s="4">
        <f t="shared" si="5"/>
        <v>37</v>
      </c>
      <c r="E9" s="4">
        <f t="shared" ref="E9:H9" si="8">E8</f>
        <v>30.6</v>
      </c>
      <c r="F9" s="4">
        <f t="shared" si="8"/>
        <v>100.06200000000001</v>
      </c>
      <c r="G9" s="14">
        <f t="shared" si="3"/>
        <v>540.27066666666656</v>
      </c>
      <c r="H9" s="14">
        <f t="shared" si="4"/>
        <v>703.06266666666647</v>
      </c>
      <c r="I9" s="17"/>
      <c r="J9" s="17"/>
      <c r="K9" s="17"/>
      <c r="O9" s="10"/>
    </row>
    <row r="10" spans="1:15" x14ac:dyDescent="0.2">
      <c r="A10" s="27">
        <v>40452</v>
      </c>
      <c r="B10" s="28">
        <v>657</v>
      </c>
      <c r="C10" s="35">
        <f>'Establish the trend line'!E10</f>
        <v>633.33333333333314</v>
      </c>
      <c r="D10" s="4">
        <f t="shared" si="5"/>
        <v>14</v>
      </c>
      <c r="E10" s="4">
        <f t="shared" ref="E10:H10" si="9">E9</f>
        <v>30.6</v>
      </c>
      <c r="F10" s="4">
        <f t="shared" si="9"/>
        <v>100.06200000000001</v>
      </c>
      <c r="G10" s="14">
        <f t="shared" si="3"/>
        <v>551.93733333333307</v>
      </c>
      <c r="H10" s="14">
        <f t="shared" si="4"/>
        <v>714.72933333333322</v>
      </c>
      <c r="I10" s="17"/>
      <c r="J10" s="17"/>
      <c r="K10" s="17"/>
      <c r="O10" s="10"/>
    </row>
    <row r="11" spans="1:15" x14ac:dyDescent="0.2">
      <c r="A11" s="27">
        <v>40483</v>
      </c>
      <c r="B11" s="28">
        <v>602</v>
      </c>
      <c r="C11" s="35">
        <f>'Establish the trend line'!E11</f>
        <v>644.99999999999977</v>
      </c>
      <c r="D11" s="4">
        <f t="shared" si="5"/>
        <v>55</v>
      </c>
      <c r="E11" s="4">
        <f t="shared" ref="E11:H11" si="10">E10</f>
        <v>30.6</v>
      </c>
      <c r="F11" s="4">
        <f t="shared" si="10"/>
        <v>100.06200000000001</v>
      </c>
      <c r="G11" s="14">
        <f t="shared" si="3"/>
        <v>563.60399999999981</v>
      </c>
      <c r="H11" s="14">
        <f t="shared" si="4"/>
        <v>726.39599999999973</v>
      </c>
      <c r="I11" s="17"/>
      <c r="J11" s="17"/>
      <c r="K11" s="17"/>
      <c r="O11" s="10"/>
    </row>
    <row r="12" spans="1:15" x14ac:dyDescent="0.2">
      <c r="A12" s="27">
        <v>40513</v>
      </c>
      <c r="B12" s="28">
        <v>596</v>
      </c>
      <c r="C12" s="35">
        <f>'Establish the trend line'!E12</f>
        <v>656.6666666666664</v>
      </c>
      <c r="D12" s="4">
        <f t="shared" si="5"/>
        <v>6</v>
      </c>
      <c r="E12" s="4">
        <f t="shared" ref="E12:H12" si="11">E11</f>
        <v>30.6</v>
      </c>
      <c r="F12" s="4">
        <f t="shared" si="11"/>
        <v>100.06200000000001</v>
      </c>
      <c r="G12" s="14">
        <f t="shared" si="3"/>
        <v>575.27066666666633</v>
      </c>
      <c r="H12" s="14">
        <f t="shared" si="4"/>
        <v>738.06266666666647</v>
      </c>
      <c r="I12" s="17"/>
      <c r="J12" s="17"/>
      <c r="K12" s="17"/>
      <c r="O12" s="10"/>
    </row>
    <row r="13" spans="1:15" x14ac:dyDescent="0.2">
      <c r="A13" s="27">
        <v>40544</v>
      </c>
      <c r="B13" s="28">
        <v>640</v>
      </c>
      <c r="C13" s="35">
        <f>'Establish the trend line'!E13</f>
        <v>668.33333333333303</v>
      </c>
      <c r="D13" s="4">
        <f t="shared" si="5"/>
        <v>44</v>
      </c>
      <c r="E13" s="4">
        <f t="shared" ref="E13:H13" si="12">E12</f>
        <v>30.6</v>
      </c>
      <c r="F13" s="4">
        <f t="shared" si="12"/>
        <v>100.06200000000001</v>
      </c>
      <c r="G13" s="14">
        <f t="shared" si="3"/>
        <v>586.93733333333307</v>
      </c>
      <c r="H13" s="14">
        <f t="shared" si="4"/>
        <v>749.72933333333299</v>
      </c>
      <c r="I13" s="17"/>
      <c r="J13" s="17"/>
      <c r="K13" s="17"/>
      <c r="O13" s="10"/>
    </row>
    <row r="14" spans="1:15" x14ac:dyDescent="0.2">
      <c r="A14" s="27">
        <v>40575</v>
      </c>
      <c r="B14" s="28">
        <v>691</v>
      </c>
      <c r="C14" s="35">
        <f>'Establish the trend line'!E14</f>
        <v>679.99999999999966</v>
      </c>
      <c r="D14" s="4">
        <f t="shared" si="5"/>
        <v>51</v>
      </c>
      <c r="E14" s="4">
        <f t="shared" ref="E14:H14" si="13">E13</f>
        <v>30.6</v>
      </c>
      <c r="F14" s="4">
        <f t="shared" si="13"/>
        <v>100.06200000000001</v>
      </c>
      <c r="G14" s="14">
        <f t="shared" si="3"/>
        <v>598.60399999999959</v>
      </c>
      <c r="H14" s="14">
        <f t="shared" si="4"/>
        <v>761.39599999999973</v>
      </c>
      <c r="I14" s="17"/>
      <c r="J14" s="17"/>
      <c r="K14" s="17"/>
      <c r="O14" s="10"/>
    </row>
    <row r="15" spans="1:15" x14ac:dyDescent="0.2">
      <c r="A15" s="27">
        <v>40603</v>
      </c>
      <c r="B15" s="28">
        <v>723</v>
      </c>
      <c r="C15" s="35">
        <f>'Establish the trend line'!E15</f>
        <v>691.66666666666629</v>
      </c>
      <c r="D15" s="4">
        <f t="shared" si="5"/>
        <v>32</v>
      </c>
      <c r="E15" s="4">
        <f t="shared" ref="E15:H15" si="14">E14</f>
        <v>30.6</v>
      </c>
      <c r="F15" s="4">
        <f t="shared" si="14"/>
        <v>100.06200000000001</v>
      </c>
      <c r="G15" s="14">
        <f t="shared" si="3"/>
        <v>610.27066666666633</v>
      </c>
      <c r="H15" s="14">
        <f t="shared" si="4"/>
        <v>773.06266666666625</v>
      </c>
      <c r="I15" s="17"/>
      <c r="J15" s="17"/>
      <c r="K15" s="17"/>
      <c r="O15" s="10"/>
    </row>
    <row r="16" spans="1:15" x14ac:dyDescent="0.2">
      <c r="A16" s="27">
        <v>40634</v>
      </c>
      <c r="B16" s="28">
        <v>701</v>
      </c>
      <c r="C16" s="35">
        <f>'Establish the trend line'!E16</f>
        <v>703.33333333333292</v>
      </c>
      <c r="D16" s="4">
        <f t="shared" si="5"/>
        <v>22</v>
      </c>
      <c r="E16" s="4">
        <f t="shared" ref="E16:H16" si="15">E15</f>
        <v>30.6</v>
      </c>
      <c r="F16" s="4">
        <f t="shared" si="15"/>
        <v>100.06200000000001</v>
      </c>
      <c r="G16" s="14">
        <f t="shared" si="3"/>
        <v>621.93733333333284</v>
      </c>
      <c r="H16" s="14">
        <f t="shared" si="4"/>
        <v>784.72933333333299</v>
      </c>
      <c r="I16" s="17"/>
      <c r="J16" s="17"/>
      <c r="K16" s="17"/>
      <c r="O16" s="10"/>
    </row>
    <row r="17" spans="1:15" x14ac:dyDescent="0.2">
      <c r="A17" s="27">
        <v>40664</v>
      </c>
      <c r="B17" s="28">
        <v>802</v>
      </c>
      <c r="C17" s="35">
        <f>'Establish the trend line'!E17</f>
        <v>714.99999999999955</v>
      </c>
      <c r="D17" s="4">
        <f t="shared" si="5"/>
        <v>101</v>
      </c>
      <c r="E17" s="4">
        <f t="shared" ref="E17:H17" si="16">E16</f>
        <v>30.6</v>
      </c>
      <c r="F17" s="4">
        <f t="shared" si="16"/>
        <v>100.06200000000001</v>
      </c>
      <c r="G17" s="14">
        <f t="shared" si="3"/>
        <v>633.60399999999959</v>
      </c>
      <c r="H17" s="14">
        <f t="shared" si="4"/>
        <v>796.3959999999995</v>
      </c>
      <c r="I17" s="17"/>
      <c r="J17" s="17"/>
      <c r="K17" s="17"/>
      <c r="O17" s="10"/>
    </row>
    <row r="18" spans="1:15" x14ac:dyDescent="0.2">
      <c r="A18" s="27">
        <v>40695</v>
      </c>
      <c r="B18" s="28">
        <v>749</v>
      </c>
      <c r="C18" s="35">
        <f>'Establish the trend line'!E18</f>
        <v>726.66666666666617</v>
      </c>
      <c r="D18" s="4">
        <f t="shared" si="5"/>
        <v>53</v>
      </c>
      <c r="E18" s="4">
        <f t="shared" ref="E18:H18" si="17">E17</f>
        <v>30.6</v>
      </c>
      <c r="F18" s="4">
        <f t="shared" si="17"/>
        <v>100.06200000000001</v>
      </c>
      <c r="G18" s="14">
        <f t="shared" si="3"/>
        <v>645.2706666666661</v>
      </c>
      <c r="H18" s="14">
        <f t="shared" si="4"/>
        <v>808.06266666666625</v>
      </c>
      <c r="I18" s="17"/>
      <c r="J18" s="17"/>
      <c r="K18" s="17"/>
      <c r="O18" s="10"/>
    </row>
    <row r="19" spans="1:15" x14ac:dyDescent="0.2">
      <c r="A19" s="27">
        <v>40725</v>
      </c>
      <c r="B19" s="28">
        <v>721</v>
      </c>
      <c r="C19" s="35">
        <f>'Establish the trend line'!E19</f>
        <v>738.3333333333328</v>
      </c>
      <c r="D19" s="4">
        <f t="shared" si="5"/>
        <v>28</v>
      </c>
      <c r="E19" s="4">
        <f t="shared" ref="E19:H19" si="18">E18</f>
        <v>30.6</v>
      </c>
      <c r="F19" s="4">
        <f t="shared" si="18"/>
        <v>100.06200000000001</v>
      </c>
      <c r="G19" s="14">
        <f t="shared" si="3"/>
        <v>656.93733333333284</v>
      </c>
      <c r="H19" s="14">
        <f t="shared" si="4"/>
        <v>819.72933333333276</v>
      </c>
      <c r="I19" s="17"/>
      <c r="J19" s="17"/>
      <c r="K19" s="17"/>
      <c r="O19" s="10"/>
    </row>
    <row r="20" spans="1:15" x14ac:dyDescent="0.2">
      <c r="A20" s="27">
        <v>40756</v>
      </c>
      <c r="B20" s="28">
        <v>807</v>
      </c>
      <c r="C20" s="35">
        <f>'Establish the trend line'!E20</f>
        <v>749.99999999999943</v>
      </c>
      <c r="D20" s="4">
        <f t="shared" si="5"/>
        <v>86</v>
      </c>
      <c r="E20" s="4">
        <f t="shared" ref="E20:H20" si="19">E19</f>
        <v>30.6</v>
      </c>
      <c r="F20" s="4">
        <f t="shared" si="19"/>
        <v>100.06200000000001</v>
      </c>
      <c r="G20" s="14">
        <f t="shared" si="3"/>
        <v>668.60399999999936</v>
      </c>
      <c r="H20" s="14">
        <f t="shared" si="4"/>
        <v>831.3959999999995</v>
      </c>
      <c r="I20" s="17"/>
      <c r="J20" s="17"/>
      <c r="K20" s="17"/>
      <c r="O20" s="10"/>
    </row>
    <row r="21" spans="1:15" x14ac:dyDescent="0.2">
      <c r="A21" s="27">
        <v>40787</v>
      </c>
      <c r="B21" s="28">
        <v>781</v>
      </c>
      <c r="C21" s="35">
        <f>'Establish the trend line'!E21</f>
        <v>761.66666666666606</v>
      </c>
      <c r="D21" s="4">
        <f t="shared" si="5"/>
        <v>26</v>
      </c>
      <c r="E21" s="4">
        <f t="shared" ref="E21:H21" si="20">E20</f>
        <v>30.6</v>
      </c>
      <c r="F21" s="4">
        <f t="shared" si="20"/>
        <v>100.06200000000001</v>
      </c>
      <c r="G21" s="14">
        <f t="shared" si="3"/>
        <v>680.2706666666661</v>
      </c>
      <c r="H21" s="14">
        <f t="shared" si="4"/>
        <v>843.06266666666602</v>
      </c>
      <c r="I21" s="17"/>
      <c r="K21" s="17"/>
      <c r="O21" s="10"/>
    </row>
    <row r="22" spans="1:15" x14ac:dyDescent="0.2">
      <c r="A22" s="27">
        <v>40817</v>
      </c>
      <c r="B22" s="28">
        <v>883</v>
      </c>
      <c r="C22" s="35">
        <f>'Establish the trend line'!E22</f>
        <v>773.33333333333269</v>
      </c>
      <c r="D22" s="4">
        <f t="shared" si="5"/>
        <v>102</v>
      </c>
      <c r="E22" s="4">
        <f t="shared" ref="E22:H22" si="21">E21</f>
        <v>30.6</v>
      </c>
      <c r="F22" s="4">
        <f t="shared" si="21"/>
        <v>100.06200000000001</v>
      </c>
      <c r="G22" s="14">
        <f t="shared" si="3"/>
        <v>691.93733333333262</v>
      </c>
      <c r="H22" s="14">
        <f t="shared" si="4"/>
        <v>854.72933333333276</v>
      </c>
      <c r="J22" s="17"/>
    </row>
    <row r="23" spans="1:15" x14ac:dyDescent="0.2">
      <c r="A23" s="27">
        <v>40848</v>
      </c>
      <c r="B23" s="28">
        <v>901</v>
      </c>
      <c r="C23" s="35">
        <f>'Establish the trend line'!E23</f>
        <v>784.99999999999932</v>
      </c>
      <c r="D23" s="4">
        <f t="shared" si="5"/>
        <v>18</v>
      </c>
      <c r="E23" s="4">
        <f t="shared" ref="E23:H23" si="22">E22</f>
        <v>30.6</v>
      </c>
      <c r="F23" s="4">
        <f t="shared" si="22"/>
        <v>100.06200000000001</v>
      </c>
      <c r="G23" s="14">
        <f t="shared" si="3"/>
        <v>703.60399999999936</v>
      </c>
      <c r="H23" s="14">
        <f t="shared" si="4"/>
        <v>866.39599999999928</v>
      </c>
    </row>
    <row r="24" spans="1:15" x14ac:dyDescent="0.2">
      <c r="A24" s="27">
        <v>40878</v>
      </c>
      <c r="B24" s="28">
        <v>834</v>
      </c>
      <c r="C24" s="35">
        <f>'Establish the trend line'!E24</f>
        <v>796.66666666666595</v>
      </c>
      <c r="D24" s="4">
        <f t="shared" si="5"/>
        <v>67</v>
      </c>
      <c r="E24" s="4">
        <f t="shared" ref="E24:H24" si="23">E23</f>
        <v>30.6</v>
      </c>
      <c r="F24" s="4">
        <f t="shared" si="23"/>
        <v>100.06200000000001</v>
      </c>
      <c r="G24" s="14">
        <f t="shared" si="3"/>
        <v>715.27066666666587</v>
      </c>
      <c r="H24" s="14">
        <f t="shared" si="4"/>
        <v>878.06266666666602</v>
      </c>
    </row>
    <row r="25" spans="1:15" x14ac:dyDescent="0.2">
      <c r="A25" s="27">
        <v>40909</v>
      </c>
      <c r="B25" s="28">
        <v>945</v>
      </c>
      <c r="C25" s="35">
        <f>'Establish the trend line'!E25</f>
        <v>808.33333333333258</v>
      </c>
      <c r="D25" s="4">
        <f t="shared" si="5"/>
        <v>111</v>
      </c>
      <c r="E25" s="4">
        <f t="shared" ref="E25:H25" si="24">E24</f>
        <v>30.6</v>
      </c>
      <c r="F25" s="4">
        <f t="shared" si="24"/>
        <v>100.06200000000001</v>
      </c>
      <c r="G25" s="14">
        <f t="shared" si="3"/>
        <v>726.93733333333262</v>
      </c>
      <c r="H25" s="14">
        <f t="shared" si="4"/>
        <v>889.72933333333253</v>
      </c>
    </row>
    <row r="26" spans="1:15" x14ac:dyDescent="0.2">
      <c r="A26" s="27">
        <v>40940</v>
      </c>
      <c r="B26" s="28">
        <v>951</v>
      </c>
      <c r="C26" s="35">
        <f>'Establish the trend line'!E26</f>
        <v>819.9999999999992</v>
      </c>
      <c r="D26" s="4">
        <f t="shared" si="5"/>
        <v>6</v>
      </c>
      <c r="E26" s="4">
        <f t="shared" ref="E26:H26" si="25">E25</f>
        <v>30.6</v>
      </c>
      <c r="F26" s="4">
        <f t="shared" si="25"/>
        <v>100.06200000000001</v>
      </c>
      <c r="G26" s="14">
        <f t="shared" si="3"/>
        <v>738.60399999999913</v>
      </c>
      <c r="H26" s="14">
        <f t="shared" si="4"/>
        <v>901.39599999999928</v>
      </c>
    </row>
    <row r="27" spans="1:15" x14ac:dyDescent="0.2">
      <c r="A27" s="24"/>
      <c r="B27" s="26"/>
    </row>
    <row r="28" spans="1:15" x14ac:dyDescent="0.2">
      <c r="A28" s="24"/>
      <c r="B28" s="26"/>
    </row>
    <row r="29" spans="1:15" x14ac:dyDescent="0.2">
      <c r="A29" s="24"/>
      <c r="B29" s="26"/>
    </row>
    <row r="30" spans="1:15" x14ac:dyDescent="0.2">
      <c r="A30" s="24"/>
      <c r="B30" s="26"/>
    </row>
    <row r="31" spans="1:15" x14ac:dyDescent="0.2">
      <c r="A31" s="24"/>
      <c r="B31" s="26"/>
    </row>
    <row r="32" spans="1:15" x14ac:dyDescent="0.2">
      <c r="A32" s="24"/>
      <c r="B32" s="26"/>
    </row>
    <row r="33" spans="1:2" s="7" customFormat="1" x14ac:dyDescent="0.2">
      <c r="A33" s="24"/>
      <c r="B33" s="26"/>
    </row>
    <row r="34" spans="1:2" s="7" customFormat="1" x14ac:dyDescent="0.2">
      <c r="A34" s="24"/>
      <c r="B34" s="26"/>
    </row>
    <row r="35" spans="1:2" s="7" customFormat="1" x14ac:dyDescent="0.2">
      <c r="A35" s="24"/>
      <c r="B35" s="26"/>
    </row>
    <row r="36" spans="1:2" s="7" customFormat="1" x14ac:dyDescent="0.2">
      <c r="A36" s="24"/>
      <c r="B36" s="26"/>
    </row>
    <row r="37" spans="1:2" s="7" customFormat="1" x14ac:dyDescent="0.2">
      <c r="A37" s="24"/>
      <c r="B37" s="26"/>
    </row>
  </sheetData>
  <pageMargins left="0.39370078740157483" right="0.39370078740157483" top="0.78740157480314965" bottom="0.78740157480314965" header="0.39370078740157483" footer="0.39370078740157483"/>
  <pageSetup paperSize="9" orientation="portrait" r:id="rId1"/>
  <headerFooter alignWithMargins="0">
    <oddHeader>&amp;L&amp;"Arial,Bold"&amp;18SPC Chart Template - using Microsoft Excel</oddHeader>
    <oddFooter>&amp;LStacey Barr, November 2002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Establish the trend line</vt:lpstr>
      <vt:lpstr>Retail Sales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Useful Charts</dc:title>
  <dc:subject>Making Graphs Useful ebook</dc:subject>
  <dc:creator>Stacey Barr</dc:creator>
  <cp:lastModifiedBy>Stacey</cp:lastModifiedBy>
  <dcterms:created xsi:type="dcterms:W3CDTF">1996-10-14T23:33:28Z</dcterms:created>
  <dcterms:modified xsi:type="dcterms:W3CDTF">2012-11-14T22:00:43Z</dcterms:modified>
</cp:coreProperties>
</file>